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859" activeTab="0"/>
  </bookViews>
  <sheets>
    <sheet name="收费计算器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<sst xmlns="http://schemas.openxmlformats.org/spreadsheetml/2006/main" count="13" uniqueCount="9">
  <si>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中标金额(万元)</t>
  </si>
  <si>
    <t>货物收费(万元)</t>
  </si>
  <si>
    <t>服务收费(万元)</t>
  </si>
  <si>
    <t>工程收费(万元)</t>
  </si>
  <si>
    <t>中标金额</t>
  </si>
  <si>
    <t>收费比例</t>
  </si>
  <si>
    <t>货物</t>
  </si>
  <si>
    <t>服务</t>
  </si>
  <si>
    <t>工程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</si>
</sst>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</numFmts>
  <fonts count="4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0" fillId="0" borderId="0" xfId="63" applyAlignment="1">
      <alignment horizontal="center"/>
      <protection/>
    </xf>
    <xf numFmtId="0" fontId="2" fillId="33" borderId="10" xfId="63" applyFont="1" applyFill="1" applyBorder="1" applyAlignment="1" applyProtection="1">
      <alignment horizontal="center"/>
      <protection/>
    </xf>
    <xf numFmtId="176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33" borderId="10" xfId="63" applyNumberFormat="1" applyFont="1" applyFill="1" applyBorder="1" applyAlignment="1" applyProtection="1">
      <alignment horizontal="center" vertical="center"/>
      <protection/>
    </xf>
    <xf numFmtId="0" fontId="2" fillId="33" borderId="10" xfId="63" applyFont="1" applyFill="1" applyBorder="1" applyAlignment="1" applyProtection="1">
      <alignment horizontal="center"/>
      <protection hidden="1"/>
    </xf>
    <xf numFmtId="0" fontId="2" fillId="33" borderId="0" xfId="63" applyFont="1" applyFill="1" applyAlignment="1" applyProtection="1">
      <alignment horizontal="center"/>
      <protection hidden="1"/>
    </xf>
    <xf numFmtId="2" fontId="2" fillId="33" borderId="10" xfId="63" applyNumberFormat="1" applyFont="1" applyFill="1" applyBorder="1" applyAlignment="1" applyProtection="1">
      <alignment horizontal="center"/>
      <protection hidden="1"/>
    </xf>
    <xf numFmtId="0" fontId="0" fillId="0" borderId="0" xfId="63" applyAlignment="1" applyProtection="1">
      <alignment horizontal="center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收费计划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workbookViewId="0" topLeftCell="A1">
      <selection activeCell="B8" sqref="B8"/>
    </sheetView>
  </sheetViews>
  <sheetFormatPr defaultColWidth="9.00390625" defaultRowHeight="14.25"/>
  <cols>
    <col min="1" max="4" width="21.375" style="1" bestFit="1" customWidth="1"/>
    <col min="5" max="5" width="71.125" style="1" customWidth="1"/>
    <col min="6" max="6" width="4.625" style="1" customWidth="1"/>
    <col min="7" max="8" width="12.50390625" style="1" bestFit="1" customWidth="1"/>
    <col min="9" max="9" width="10.25390625" style="1" customWidth="1"/>
    <col min="10" max="10" width="9.00390625" style="1" customWidth="1"/>
    <col min="11" max="11" width="10.00390625" style="1" bestFit="1" customWidth="1"/>
    <col min="12" max="16384" width="9.00390625" style="1" customWidth="1"/>
  </cols>
  <sheetData>
    <row r="1" spans="1:4" ht="20.25">
      <c r="A1" s="2" t="s">
        <v>0</v>
      </c>
      <c r="B1" s="2" t="s">
        <v>1</v>
      </c>
      <c r="C1" s="2" t="s">
        <v>2</v>
      </c>
      <c r="D1" s="2" t="s">
        <v>3</v>
      </c>
    </row>
    <row r="2" spans="1:4" ht="85.5" customHeight="1">
      <c r="A2" s="3">
        <v>0</v>
      </c>
      <c r="B2" s="4">
        <f>$L$249</f>
        <v>0</v>
      </c>
      <c r="C2" s="4">
        <f>$L$259</f>
        <v>0</v>
      </c>
      <c r="D2" s="4">
        <f>$L$270</f>
        <v>0</v>
      </c>
    </row>
    <row r="248" spans="7:12" ht="20.25">
      <c r="G248" s="5"/>
      <c r="H248" s="5" t="s">
        <v>4</v>
      </c>
      <c r="I248" s="5" t="s">
        <v>5</v>
      </c>
      <c r="J248" s="5"/>
      <c r="K248" s="6"/>
      <c r="L248" s="5" t="s">
        <v>6</v>
      </c>
    </row>
    <row r="249" spans="7:12" ht="20.25">
      <c r="G249" s="5"/>
      <c r="H249" s="5">
        <f>A2</f>
        <v>0</v>
      </c>
      <c r="I249" s="5"/>
      <c r="J249" s="5"/>
      <c r="K249" s="5"/>
      <c r="L249" s="7">
        <f>SUM(L250:L256)</f>
        <v>0</v>
      </c>
    </row>
    <row r="250" spans="7:12" ht="20.25">
      <c r="G250" s="5">
        <v>100</v>
      </c>
      <c r="H250" s="5">
        <f>G250-G248</f>
        <v>100</v>
      </c>
      <c r="I250" s="5">
        <v>1.5</v>
      </c>
      <c r="J250" s="5">
        <f>I250*H250/100</f>
        <v>1.5</v>
      </c>
      <c r="K250" s="7">
        <f aca="true" t="shared" si="0" ref="K250:K256">IF(($H$249-G249)&gt;=H250,J250,($H$249-G249)*I250/100)</f>
        <v>0</v>
      </c>
      <c r="L250" s="7">
        <f>IF(K250&gt;=0,K250,0)</f>
        <v>0</v>
      </c>
    </row>
    <row r="251" spans="7:12" ht="20.25">
      <c r="G251" s="5">
        <v>500</v>
      </c>
      <c r="H251" s="5">
        <f aca="true" t="shared" si="1" ref="H251:H256">G251-G250</f>
        <v>400</v>
      </c>
      <c r="I251" s="5">
        <v>1.1</v>
      </c>
      <c r="J251" s="5">
        <f aca="true" t="shared" si="2" ref="J251:J256">I251*H251/100</f>
        <v>4.4</v>
      </c>
      <c r="K251" s="7">
        <f t="shared" si="0"/>
        <v>-1.1</v>
      </c>
      <c r="L251" s="7">
        <f aca="true" t="shared" si="3" ref="L251:L256">IF(K251&gt;=0,K251,0)</f>
        <v>0</v>
      </c>
    </row>
    <row r="252" spans="7:12" ht="20.25">
      <c r="G252" s="5">
        <v>1000</v>
      </c>
      <c r="H252" s="5">
        <f t="shared" si="1"/>
        <v>500</v>
      </c>
      <c r="I252" s="5">
        <v>0.8</v>
      </c>
      <c r="J252" s="5">
        <f t="shared" si="2"/>
        <v>4</v>
      </c>
      <c r="K252" s="7">
        <f t="shared" si="0"/>
        <v>-4</v>
      </c>
      <c r="L252" s="7">
        <f t="shared" si="3"/>
        <v>0</v>
      </c>
    </row>
    <row r="253" spans="7:12" ht="20.25">
      <c r="G253" s="5">
        <v>5000</v>
      </c>
      <c r="H253" s="5">
        <f t="shared" si="1"/>
        <v>4000</v>
      </c>
      <c r="I253" s="5">
        <v>0.5</v>
      </c>
      <c r="J253" s="5">
        <f t="shared" si="2"/>
        <v>20</v>
      </c>
      <c r="K253" s="7">
        <f t="shared" si="0"/>
        <v>-5</v>
      </c>
      <c r="L253" s="7">
        <f t="shared" si="3"/>
        <v>0</v>
      </c>
    </row>
    <row r="254" spans="7:12" ht="20.25">
      <c r="G254" s="5">
        <v>10000</v>
      </c>
      <c r="H254" s="5">
        <f t="shared" si="1"/>
        <v>5000</v>
      </c>
      <c r="I254" s="5">
        <v>0.25</v>
      </c>
      <c r="J254" s="5">
        <f t="shared" si="2"/>
        <v>12.5</v>
      </c>
      <c r="K254" s="7">
        <f t="shared" si="0"/>
        <v>-12.5</v>
      </c>
      <c r="L254" s="7">
        <f t="shared" si="3"/>
        <v>0</v>
      </c>
    </row>
    <row r="255" spans="7:12" ht="20.25">
      <c r="G255" s="5">
        <v>100000</v>
      </c>
      <c r="H255" s="5">
        <f t="shared" si="1"/>
        <v>90000</v>
      </c>
      <c r="I255" s="5">
        <v>0.05</v>
      </c>
      <c r="J255" s="5">
        <f t="shared" si="2"/>
        <v>45</v>
      </c>
      <c r="K255" s="7">
        <f t="shared" si="0"/>
        <v>-5</v>
      </c>
      <c r="L255" s="7">
        <f t="shared" si="3"/>
        <v>0</v>
      </c>
    </row>
    <row r="256" spans="7:12" ht="20.25">
      <c r="G256" s="5">
        <v>1000000</v>
      </c>
      <c r="H256" s="5">
        <f t="shared" si="1"/>
        <v>900000</v>
      </c>
      <c r="I256" s="5">
        <v>0.01</v>
      </c>
      <c r="J256" s="5">
        <f t="shared" si="2"/>
        <v>90</v>
      </c>
      <c r="K256" s="7">
        <f t="shared" si="0"/>
        <v>-10</v>
      </c>
      <c r="L256" s="7">
        <f t="shared" si="3"/>
        <v>0</v>
      </c>
    </row>
    <row r="257" spans="7:12" ht="20.25">
      <c r="G257" s="5"/>
      <c r="H257" s="5"/>
      <c r="I257" s="5"/>
      <c r="J257" s="5"/>
      <c r="K257" s="5"/>
      <c r="L257" s="7"/>
    </row>
    <row r="258" spans="7:12" ht="20.25">
      <c r="G258" s="5"/>
      <c r="H258" s="5" t="s">
        <v>4</v>
      </c>
      <c r="I258" s="5" t="s">
        <v>5</v>
      </c>
      <c r="J258" s="5"/>
      <c r="K258" s="6"/>
      <c r="L258" s="5" t="s">
        <v>7</v>
      </c>
    </row>
    <row r="259" spans="7:12" ht="20.25">
      <c r="G259" s="5"/>
      <c r="H259" s="5">
        <f>A2</f>
        <v>0</v>
      </c>
      <c r="I259" s="5"/>
      <c r="J259" s="5"/>
      <c r="K259" s="5"/>
      <c r="L259" s="7">
        <f>SUM(L260:L266)</f>
        <v>0</v>
      </c>
    </row>
    <row r="260" spans="7:12" ht="20.25">
      <c r="G260" s="5">
        <v>100</v>
      </c>
      <c r="H260" s="5">
        <f>G260-G258</f>
        <v>100</v>
      </c>
      <c r="I260" s="5">
        <v>1.5</v>
      </c>
      <c r="J260" s="5">
        <f aca="true" t="shared" si="4" ref="J260:J266">I260*H260/100</f>
        <v>1.5</v>
      </c>
      <c r="K260" s="7">
        <f aca="true" t="shared" si="5" ref="K260:K266">IF(($H$249-G259)&gt;=H260,J260,($H$249-G259)*I260/100)</f>
        <v>0</v>
      </c>
      <c r="L260" s="7">
        <f>IF(K260&gt;=0,K260,0)</f>
        <v>0</v>
      </c>
    </row>
    <row r="261" spans="7:12" ht="20.25">
      <c r="G261" s="5">
        <v>500</v>
      </c>
      <c r="H261" s="5">
        <f aca="true" t="shared" si="6" ref="H261:H266">G261-G260</f>
        <v>400</v>
      </c>
      <c r="I261" s="5">
        <v>0.8</v>
      </c>
      <c r="J261" s="5">
        <f t="shared" si="4"/>
        <v>3.2</v>
      </c>
      <c r="K261" s="7">
        <f t="shared" si="5"/>
        <v>-0.8</v>
      </c>
      <c r="L261" s="7">
        <f aca="true" t="shared" si="7" ref="L261:L266">IF(K261&gt;=0,K261,0)</f>
        <v>0</v>
      </c>
    </row>
    <row r="262" spans="7:12" ht="20.25">
      <c r="G262" s="5">
        <v>1000</v>
      </c>
      <c r="H262" s="5">
        <f t="shared" si="6"/>
        <v>500</v>
      </c>
      <c r="I262" s="5">
        <v>0.45</v>
      </c>
      <c r="J262" s="5">
        <f t="shared" si="4"/>
        <v>2.25</v>
      </c>
      <c r="K262" s="7">
        <f t="shared" si="5"/>
        <v>-2.25</v>
      </c>
      <c r="L262" s="7">
        <f t="shared" si="7"/>
        <v>0</v>
      </c>
    </row>
    <row r="263" spans="7:12" ht="20.25">
      <c r="G263" s="5">
        <v>5000</v>
      </c>
      <c r="H263" s="5">
        <f t="shared" si="6"/>
        <v>4000</v>
      </c>
      <c r="I263" s="5">
        <v>0.25</v>
      </c>
      <c r="J263" s="5">
        <f t="shared" si="4"/>
        <v>10</v>
      </c>
      <c r="K263" s="7">
        <f t="shared" si="5"/>
        <v>-2.5</v>
      </c>
      <c r="L263" s="7">
        <f t="shared" si="7"/>
        <v>0</v>
      </c>
    </row>
    <row r="264" spans="7:12" ht="20.25">
      <c r="G264" s="5">
        <v>10000</v>
      </c>
      <c r="H264" s="5">
        <f t="shared" si="6"/>
        <v>5000</v>
      </c>
      <c r="I264" s="5">
        <v>0.1</v>
      </c>
      <c r="J264" s="5">
        <f t="shared" si="4"/>
        <v>5</v>
      </c>
      <c r="K264" s="7">
        <f t="shared" si="5"/>
        <v>-5</v>
      </c>
      <c r="L264" s="7">
        <f t="shared" si="7"/>
        <v>0</v>
      </c>
    </row>
    <row r="265" spans="7:12" ht="20.25">
      <c r="G265" s="5">
        <v>100000</v>
      </c>
      <c r="H265" s="5">
        <f t="shared" si="6"/>
        <v>90000</v>
      </c>
      <c r="I265" s="5">
        <v>0.05</v>
      </c>
      <c r="J265" s="5">
        <f t="shared" si="4"/>
        <v>45</v>
      </c>
      <c r="K265" s="7">
        <f t="shared" si="5"/>
        <v>-5</v>
      </c>
      <c r="L265" s="7">
        <f t="shared" si="7"/>
        <v>0</v>
      </c>
    </row>
    <row r="266" spans="7:12" ht="20.25">
      <c r="G266" s="5">
        <v>1000000</v>
      </c>
      <c r="H266" s="5">
        <f t="shared" si="6"/>
        <v>900000</v>
      </c>
      <c r="I266" s="5">
        <v>0.01</v>
      </c>
      <c r="J266" s="5">
        <f t="shared" si="4"/>
        <v>90</v>
      </c>
      <c r="K266" s="7">
        <f t="shared" si="5"/>
        <v>-10</v>
      </c>
      <c r="L266" s="7">
        <f t="shared" si="7"/>
        <v>0</v>
      </c>
    </row>
    <row r="267" spans="7:12" ht="15">
      <c r="G267" s="8"/>
      <c r="H267" s="8"/>
      <c r="I267" s="8"/>
      <c r="J267" s="8"/>
      <c r="K267" s="8"/>
      <c r="L267" s="8"/>
    </row>
    <row r="268" spans="7:12" ht="15">
      <c r="G268" s="8"/>
      <c r="H268" s="8"/>
      <c r="I268" s="8"/>
      <c r="J268" s="8"/>
      <c r="K268" s="8"/>
      <c r="L268" s="8"/>
    </row>
    <row r="269" spans="7:12" ht="20.25">
      <c r="G269" s="5"/>
      <c r="H269" s="5" t="s">
        <v>4</v>
      </c>
      <c r="I269" s="5" t="s">
        <v>5</v>
      </c>
      <c r="J269" s="5"/>
      <c r="K269" s="6"/>
      <c r="L269" s="5" t="s">
        <v>8</v>
      </c>
    </row>
    <row r="270" spans="7:12" ht="20.25">
      <c r="G270" s="5"/>
      <c r="H270" s="5">
        <f>A2</f>
        <v>0</v>
      </c>
      <c r="I270" s="5"/>
      <c r="J270" s="5"/>
      <c r="K270" s="5"/>
      <c r="L270" s="7">
        <f>SUM(L271:L277)</f>
        <v>0</v>
      </c>
    </row>
    <row r="271" spans="7:12" ht="20.25">
      <c r="G271" s="5">
        <v>100</v>
      </c>
      <c r="H271" s="5">
        <f>G271-G269</f>
        <v>100</v>
      </c>
      <c r="I271" s="5">
        <v>1</v>
      </c>
      <c r="J271" s="5">
        <f aca="true" t="shared" si="8" ref="J271:J277">I271*H271/100</f>
        <v>1</v>
      </c>
      <c r="K271" s="7">
        <f aca="true" t="shared" si="9" ref="K271:K277">IF(($H$249-G270)&gt;=H271,J271,($H$249-G270)*I271/100)</f>
        <v>0</v>
      </c>
      <c r="L271" s="7">
        <f>IF(K271&gt;=0,K271,0)</f>
        <v>0</v>
      </c>
    </row>
    <row r="272" spans="7:12" ht="20.25">
      <c r="G272" s="5">
        <v>500</v>
      </c>
      <c r="H272" s="5">
        <f aca="true" t="shared" si="10" ref="H272:H277">G272-G271</f>
        <v>400</v>
      </c>
      <c r="I272" s="5">
        <v>0.7</v>
      </c>
      <c r="J272" s="5">
        <f t="shared" si="8"/>
        <v>2.8</v>
      </c>
      <c r="K272" s="7">
        <f t="shared" si="9"/>
        <v>-0.7</v>
      </c>
      <c r="L272" s="7">
        <f aca="true" t="shared" si="11" ref="L272:L277">IF(K272&gt;=0,K272,0)</f>
        <v>0</v>
      </c>
    </row>
    <row r="273" spans="7:12" ht="20.25">
      <c r="G273" s="5">
        <v>1000</v>
      </c>
      <c r="H273" s="5">
        <f t="shared" si="10"/>
        <v>500</v>
      </c>
      <c r="I273" s="5">
        <v>0.55</v>
      </c>
      <c r="J273" s="5">
        <f t="shared" si="8"/>
        <v>2.75</v>
      </c>
      <c r="K273" s="7">
        <f t="shared" si="9"/>
        <v>-2.75</v>
      </c>
      <c r="L273" s="7">
        <f t="shared" si="11"/>
        <v>0</v>
      </c>
    </row>
    <row r="274" spans="7:12" ht="20.25">
      <c r="G274" s="5">
        <v>5000</v>
      </c>
      <c r="H274" s="5">
        <f t="shared" si="10"/>
        <v>4000</v>
      </c>
      <c r="I274" s="5">
        <v>0.35</v>
      </c>
      <c r="J274" s="5">
        <f t="shared" si="8"/>
        <v>14</v>
      </c>
      <c r="K274" s="7">
        <f t="shared" si="9"/>
        <v>-3.5</v>
      </c>
      <c r="L274" s="7">
        <f t="shared" si="11"/>
        <v>0</v>
      </c>
    </row>
    <row r="275" spans="7:12" ht="20.25">
      <c r="G275" s="5">
        <v>10000</v>
      </c>
      <c r="H275" s="5">
        <f t="shared" si="10"/>
        <v>5000</v>
      </c>
      <c r="I275" s="5">
        <v>0.2</v>
      </c>
      <c r="J275" s="5">
        <f t="shared" si="8"/>
        <v>10</v>
      </c>
      <c r="K275" s="7">
        <f t="shared" si="9"/>
        <v>-10</v>
      </c>
      <c r="L275" s="7">
        <f t="shared" si="11"/>
        <v>0</v>
      </c>
    </row>
    <row r="276" spans="7:12" ht="20.25">
      <c r="G276" s="5">
        <v>100000</v>
      </c>
      <c r="H276" s="5">
        <f t="shared" si="10"/>
        <v>90000</v>
      </c>
      <c r="I276" s="5">
        <v>0.05</v>
      </c>
      <c r="J276" s="5">
        <f t="shared" si="8"/>
        <v>45</v>
      </c>
      <c r="K276" s="7">
        <f t="shared" si="9"/>
        <v>-5</v>
      </c>
      <c r="L276" s="7">
        <f t="shared" si="11"/>
        <v>0</v>
      </c>
    </row>
    <row r="277" spans="7:12" ht="20.25">
      <c r="G277" s="5">
        <v>1000000</v>
      </c>
      <c r="H277" s="5">
        <f t="shared" si="10"/>
        <v>900000</v>
      </c>
      <c r="I277" s="5">
        <v>0.01</v>
      </c>
      <c r="J277" s="5">
        <f t="shared" si="8"/>
        <v>90</v>
      </c>
      <c r="K277" s="7">
        <f t="shared" si="9"/>
        <v>-10</v>
      </c>
      <c r="L277" s="7">
        <f t="shared" si="11"/>
        <v>0</v>
      </c>
    </row>
  </sheetData>
  <sheetProtection password="CE2A" sheet="1" objects="1" scenarios="1"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ZLX</dc:creator>
  <cp:keywords/>
  <dc:description/>
  <cp:lastModifiedBy>溜溜溜666</cp:lastModifiedBy>
  <cp:lastPrinted>2008-01-02T08:54:55Z</cp:lastPrinted>
  <dcterms:created xsi:type="dcterms:W3CDTF">2007-08-27T00:26:25Z</dcterms:created>
  <dcterms:modified xsi:type="dcterms:W3CDTF">2021-09-27T11:51:14Z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